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תקציב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David"/>
      <b val="1"/>
      <color rgb="000B4F6C"/>
      <sz val="12"/>
    </font>
    <font>
      <name val="David"/>
      <b val="1"/>
    </font>
    <font>
      <name val="David"/>
    </font>
  </fonts>
  <fills count="4">
    <fill>
      <patternFill/>
    </fill>
    <fill>
      <patternFill patternType="gray125"/>
    </fill>
    <fill>
      <patternFill patternType="solid">
        <fgColor rgb="00EEF4F7"/>
      </patternFill>
    </fill>
    <fill>
      <patternFill patternType="solid">
        <fgColor rgb="00EAF3EA"/>
      </patternFill>
    </fill>
  </fills>
  <borders count="2">
    <border>
      <left/>
      <right/>
      <top/>
      <bottom/>
      <diagonal/>
    </border>
    <border>
      <left style="thin">
        <color rgb="00C8C8C8"/>
      </left>
      <right style="thin">
        <color rgb="00C8C8C8"/>
      </right>
      <top style="thin">
        <color rgb="00C8C8C8"/>
      </top>
      <bottom style="thin">
        <color rgb="00C8C8C8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right" vertical="center" wrapText="1"/>
    </xf>
    <xf numFmtId="0" fontId="2" fillId="2" borderId="1" applyAlignment="1" pivotButton="0" quotePrefix="0" xfId="0">
      <alignment horizontal="right" vertical="center"/>
    </xf>
    <xf numFmtId="0" fontId="3" fillId="0" borderId="1" applyAlignment="1" pivotButton="0" quotePrefix="0" xfId="0">
      <alignment horizontal="right" vertical="center" wrapText="1"/>
    </xf>
    <xf numFmtId="3" fontId="0" fillId="0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right" vertical="center" wrapText="1"/>
    </xf>
    <xf numFmtId="3" fontId="2" fillId="3" borderId="1" applyAlignment="1" pivotButton="0" quotePrefix="0" xfId="0">
      <alignment horizontal="right" vertical="center"/>
    </xf>
    <xf numFmtId="0" fontId="3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rightToLeft="1" workbookViewId="0">
      <selection activeCell="A1" sqref="A1"/>
    </sheetView>
  </sheetViews>
  <sheetFormatPr baseColWidth="8" defaultRowHeight="15"/>
  <cols>
    <col width="46" customWidth="1" min="1" max="1"/>
    <col width="15" customWidth="1" min="2" max="2"/>
    <col width="15" customWidth="1" min="3" max="3"/>
    <col width="15" customWidth="1" min="4" max="4"/>
  </cols>
  <sheetData>
    <row r="1">
      <c r="A1" s="1" t="inlineStr">
        <is>
          <t>JouleFlex — מפרט תקציבי · קול קורא 34/2026</t>
        </is>
      </c>
    </row>
    <row r="3">
      <c r="A3" s="2" t="inlineStr">
        <is>
          <t>סעיף</t>
        </is>
      </c>
      <c r="B3" s="3" t="inlineStr">
        <is>
          <t>שנה א' (₪)</t>
        </is>
      </c>
      <c r="C3" s="3" t="inlineStr">
        <is>
          <t>שנה ב' (₪)</t>
        </is>
      </c>
      <c r="D3" s="3" t="inlineStr">
        <is>
          <t>סה"כ (₪)</t>
        </is>
      </c>
    </row>
    <row r="4">
      <c r="A4" s="4" t="inlineStr">
        <is>
          <t>כוח אדם (מלגאי בתר-דוקטורט, 90%, 12,000 ₪/חודש)</t>
        </is>
      </c>
      <c r="B4" s="5" t="n">
        <v>129600</v>
      </c>
      <c r="C4" s="5" t="n">
        <v>129600</v>
      </c>
      <c r="D4" s="5">
        <f>B4+C4</f>
        <v/>
      </c>
    </row>
    <row r="5">
      <c r="A5" s="4" t="inlineStr">
        <is>
          <t>קבלני משנה (מחשוב GPU, פטור מתקורה)</t>
        </is>
      </c>
      <c r="B5" s="5" t="n">
        <v>74000</v>
      </c>
      <c r="C5" s="5" t="n">
        <v>74000</v>
      </c>
      <c r="D5" s="5">
        <f>B5+C5</f>
        <v/>
      </c>
    </row>
    <row r="6">
      <c r="A6" s="4" t="inlineStr">
        <is>
          <t>חומרים אזילים</t>
        </is>
      </c>
      <c r="B6" s="5" t="n">
        <v>2000</v>
      </c>
      <c r="C6" s="5" t="n">
        <v>2000</v>
      </c>
      <c r="D6" s="5">
        <f>B6+C6</f>
        <v/>
      </c>
    </row>
    <row r="7">
      <c r="A7" s="4" t="inlineStr">
        <is>
          <t>שונות (כנסים 9,000 + פרסום גישה פתוחה 10,000)</t>
        </is>
      </c>
      <c r="B7" s="5" t="n">
        <v>19000</v>
      </c>
      <c r="C7" s="5" t="n">
        <v>19000</v>
      </c>
      <c r="D7" s="5">
        <f>B7+C7</f>
        <v/>
      </c>
    </row>
    <row r="8">
      <c r="A8" s="4" t="inlineStr">
        <is>
          <t>בסיס לתקורה (ללא קבלני משנה)</t>
        </is>
      </c>
      <c r="B8" s="5">
        <f>B4+B6+B7</f>
        <v/>
      </c>
      <c r="C8" s="5">
        <f>C4+C6+C7</f>
        <v/>
      </c>
      <c r="D8" s="5">
        <f>B8+C8</f>
        <v/>
      </c>
    </row>
    <row r="9">
      <c r="A9" s="4" t="inlineStr">
        <is>
          <t>תקורה למוסד (15%)</t>
        </is>
      </c>
      <c r="B9" s="5">
        <f>ROUND(B8*0.15,0)</f>
        <v/>
      </c>
      <c r="C9" s="5">
        <f>ROUND(C8*0.15,0)</f>
        <v/>
      </c>
      <c r="D9" s="5">
        <f>B9+C9</f>
        <v/>
      </c>
    </row>
    <row r="10">
      <c r="A10" s="6" t="inlineStr">
        <is>
          <t>סה"כ תקציב מבוקש</t>
        </is>
      </c>
      <c r="B10" s="7">
        <f>B8+B9+B5</f>
        <v/>
      </c>
      <c r="C10" s="7">
        <f>C8+C9+C5</f>
        <v/>
      </c>
      <c r="D10" s="7">
        <f>B10+C10</f>
        <v/>
      </c>
    </row>
    <row r="12">
      <c r="A12" s="1" t="inlineStr">
        <is>
          <t>בדיקת עמידה במגבלות</t>
        </is>
      </c>
    </row>
    <row r="13">
      <c r="A13" s="8" t="inlineStr">
        <is>
          <t>תקציב שנתי ≤ 250,000</t>
        </is>
      </c>
      <c r="B13" s="9">
        <f>B10</f>
        <v/>
      </c>
      <c r="C13" s="9">
        <f>IF(B10&lt;=250000,"עומד","חריגה")</f>
        <v/>
      </c>
    </row>
    <row r="14">
      <c r="A14" s="8" t="inlineStr">
        <is>
          <t>סה"כ ≤ 500,000</t>
        </is>
      </c>
      <c r="B14" s="9">
        <f>D10</f>
        <v/>
      </c>
      <c r="C14" s="9">
        <f>IF(D10&lt;=500000,"עומד","חריגה")</f>
        <v/>
      </c>
    </row>
    <row r="15">
      <c r="A15" s="8" t="inlineStr">
        <is>
          <t>כוח אדם ≤ 60% (מבסיס טרום-תקורה)</t>
        </is>
      </c>
      <c r="B15" s="9">
        <f>TEXT(B4/(B8+B5),"0.0%")</f>
        <v/>
      </c>
      <c r="C15" s="9">
        <f>IF(B4/(B8+B5)&lt;=0.6,"עומד","חריגה")</f>
        <v/>
      </c>
    </row>
    <row r="16">
      <c r="A16" s="8" t="inlineStr">
        <is>
          <t>תקורה ≤ 15%</t>
        </is>
      </c>
      <c r="B16" s="9" t="inlineStr">
        <is>
          <t>15%</t>
        </is>
      </c>
      <c r="C16" s="9" t="inlineStr">
        <is>
          <t>עומד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2026-09-06T11:17:33Z</dcterms:created>
  <dcterms:modified xmlns:dcterms="http://purl.org/dc/terms/" xmlns:xsi="http://www.w3.org/2001/XMLSchema-instance" xsi:type="dcterms:W3CDTF">2026-09-06T11:17:33Z</dcterms:modified>
</cp:coreProperties>
</file>